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945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<sst xmlns="http://schemas.openxmlformats.org/spreadsheetml/2006/main" count="70" uniqueCount="65">
  <si>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Кол-во</t>
  </si>
  <si>
    <t>1.</t>
  </si>
  <si>
    <t>Площадь жилых помещений (кв.м.)</t>
  </si>
  <si>
    <t>2.</t>
  </si>
  <si>
    <t>ИТОГО общая площадь (кв.м.)</t>
  </si>
  <si>
    <t>Количество подьездов (шт.)</t>
  </si>
  <si>
    <t>Количество квартир (шт.)</t>
  </si>
  <si>
    <t>Количество лифтов (шт.)</t>
  </si>
  <si>
    <t>ДОХОДЫ</t>
  </si>
  <si>
    <t>№ п/п</t>
  </si>
  <si>
    <t>в год</t>
  </si>
  <si>
    <t>в месяц</t>
  </si>
  <si>
    <t>1.1.</t>
  </si>
  <si>
    <t>ИТОГО ДОХОДОВ:</t>
  </si>
  <si>
    <t>РАСХОДЫ</t>
  </si>
  <si>
    <t>Статьи расходов</t>
  </si>
  <si>
    <t>Справочная информация:</t>
  </si>
  <si>
    <t>Площадь нежилых помещений (кв.м.)</t>
  </si>
  <si>
    <t>Количество нежилых помещений (шт.)</t>
  </si>
  <si>
    <t>Сумма план на 2019год (руб.)</t>
  </si>
  <si>
    <t>Сумма план на 2019г. (руб.)</t>
  </si>
  <si>
    <t>СМЕТА  ТСЖ "Адмирала Горшкова 22" на 2019 год.</t>
  </si>
  <si>
    <t>1.2.1.</t>
  </si>
  <si>
    <t>Плата от "Рэдком"</t>
  </si>
  <si>
    <t>Плата от "Альянс"</t>
  </si>
  <si>
    <t>Плата от "Правильный формат"</t>
  </si>
  <si>
    <t>Плата за аренду 30м2 на тех. этаже для попугаев</t>
  </si>
  <si>
    <t>Другие доходы</t>
  </si>
  <si>
    <t>1.2.2.</t>
  </si>
  <si>
    <t>1.2.3.</t>
  </si>
  <si>
    <t>1.2.4.</t>
  </si>
  <si>
    <t>Всего "Другие доходы":</t>
  </si>
  <si>
    <t>Обязательные:</t>
  </si>
  <si>
    <t>Пост охраны</t>
  </si>
  <si>
    <t>вывоз и утилизация ТБО</t>
  </si>
  <si>
    <t>лифты ТО (один лифт 6400р.)</t>
  </si>
  <si>
    <t>ОДН электроэнергия</t>
  </si>
  <si>
    <t>электрик</t>
  </si>
  <si>
    <t>бухгалтерские услуги</t>
  </si>
  <si>
    <t>сантехник</t>
  </si>
  <si>
    <t>обслуживание противопожарной системы</t>
  </si>
  <si>
    <t>обслуживание системы видеонаблюдения</t>
  </si>
  <si>
    <t>услуги банка</t>
  </si>
  <si>
    <t>тепловой узел - тех. обслуживание счетчика тепла</t>
  </si>
  <si>
    <t>ОДН холодная вода</t>
  </si>
  <si>
    <t>промывка и гидравлические испытания отопительной системы</t>
  </si>
  <si>
    <t>агентское вознаграждение Водоканалу</t>
  </si>
  <si>
    <t>ежегодное освидетельствование лифтов</t>
  </si>
  <si>
    <t>материалы/инвентарь для уборки, обслуживания (для принтера)</t>
  </si>
  <si>
    <t>паспортный стол</t>
  </si>
  <si>
    <t>уборка (уборщица 17280, дворник 10800)</t>
  </si>
  <si>
    <t>Плата за содержание и ремонт общего имущества:</t>
  </si>
  <si>
    <t>Статьи доходов</t>
  </si>
  <si>
    <t>управдом</t>
  </si>
  <si>
    <t>2.1О</t>
  </si>
  <si>
    <t>резерв</t>
  </si>
  <si>
    <t>текущий темонт</t>
  </si>
  <si>
    <t>благоустройство</t>
  </si>
  <si>
    <t>2.2О</t>
  </si>
  <si>
    <t>ремонт кровли и фасада</t>
  </si>
  <si>
    <t>Всего обязательные расходы:</t>
  </si>
  <si>
    <t>Прочие расходы:</t>
  </si>
  <si>
    <t>Всего прочие расходы:</t>
  </si>
  <si>
    <t>Всего расходов:</t>
  </si>
  <si>
    <t>Приложение №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</si>
</sst>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\-0.00"/>
    <numFmt numFmtId="189" formatCode="#,##0.00&quot;р.&quot;"/>
    <numFmt numFmtId="190" formatCode="#,##0.00_р_."/>
    <numFmt numFmtId="191" formatCode="[$-FC19]d\ mmmm\ yyyy\ &quot;г.&quot;"/>
    <numFmt numFmtId="192" formatCode="000000"/>
    <numFmt numFmtId="193" formatCode="#,##0.00&quot;р.&quot;;[Red]#,##0.00&quot;р.&quot;"/>
  </numFmts>
  <fonts count="27"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" fillId="7" borderId="1" applyNumberFormat="0" applyAlignment="0" applyProtection="0"/>
    <xf numFmtId="0" fontId="2" fillId="20" borderId="2" applyNumberFormat="0" applyAlignment="0" applyProtection="0"/>
    <xf numFmtId="0" fontId="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189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189" fontId="13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9" fontId="12" fillId="0" borderId="20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189" fontId="13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41" fontId="13" fillId="0" borderId="1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41" fontId="13" fillId="0" borderId="10" xfId="0" applyNumberFormat="1" applyFont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3" fontId="13" fillId="0" borderId="0" xfId="0" applyNumberFormat="1" applyFont="1" applyFill="1" applyAlignment="1">
      <alignment vertical="center"/>
    </xf>
    <xf numFmtId="43" fontId="13" fillId="0" borderId="0" xfId="0" applyNumberFormat="1" applyFont="1" applyFill="1" applyAlignment="1">
      <alignment/>
    </xf>
    <xf numFmtId="0" fontId="12" fillId="0" borderId="25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41" fontId="13" fillId="0" borderId="0" xfId="0" applyNumberFormat="1" applyFont="1" applyFill="1" applyAlignment="1">
      <alignment/>
    </xf>
    <xf numFmtId="41" fontId="12" fillId="0" borderId="10" xfId="0" applyNumberFormat="1" applyFont="1" applyBorder="1" applyAlignment="1">
      <alignment vertical="center"/>
    </xf>
    <xf numFmtId="41" fontId="12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7.28125" style="2" customWidth="1"/>
    <col min="2" max="2" width="66.8515625" style="2" customWidth="1"/>
    <col min="3" max="3" width="16.140625" style="2" customWidth="1"/>
    <col min="4" max="4" width="16.8515625" style="2" customWidth="1"/>
    <col min="5" max="5" width="0.13671875" style="2" hidden="1" customWidth="1"/>
    <col min="6" max="6" width="11.7109375" style="2" bestFit="1" customWidth="1"/>
    <col min="7" max="7" width="18.140625" style="2" customWidth="1"/>
    <col min="8" max="8" width="11.7109375" style="2" customWidth="1"/>
    <col min="9" max="9" width="12.140625" style="2" customWidth="1"/>
    <col min="10" max="10" width="10.421875" style="2" customWidth="1"/>
    <col min="11" max="11" width="11.57421875" style="2" customWidth="1"/>
    <col min="12" max="16384" width="9.00390625" style="2" customWidth="1"/>
  </cols>
  <sheetData>
    <row r="1" spans="1:8" ht="15">
      <c r="A1" s="7"/>
      <c r="B1" s="64" t="s">
        <v>64</v>
      </c>
      <c r="D1" s="4"/>
      <c r="E1" s="3"/>
      <c r="F1" s="3"/>
      <c r="G1" s="3"/>
      <c r="H1" s="3"/>
    </row>
    <row r="2" spans="1:8" ht="15">
      <c r="A2" s="7"/>
      <c r="B2" s="3"/>
      <c r="D2" s="3"/>
      <c r="E2" s="3"/>
      <c r="F2" s="3"/>
      <c r="G2" s="3"/>
      <c r="H2" s="3"/>
    </row>
    <row r="3" spans="1:2" ht="15">
      <c r="A3" s="7"/>
      <c r="B3" s="64" t="s">
        <v>21</v>
      </c>
    </row>
    <row r="4" ht="11.25" customHeight="1">
      <c r="A4" s="7"/>
    </row>
    <row r="5" spans="1:3" ht="17.25" customHeight="1">
      <c r="A5" s="43"/>
      <c r="B5" s="41" t="s">
        <v>16</v>
      </c>
      <c r="C5" s="6" t="s">
        <v>0</v>
      </c>
    </row>
    <row r="6" spans="1:3" ht="15">
      <c r="A6" s="43"/>
      <c r="B6" s="42" t="s">
        <v>2</v>
      </c>
      <c r="C6" s="6">
        <f>C8-C7</f>
        <v>12405</v>
      </c>
    </row>
    <row r="7" spans="1:3" ht="15">
      <c r="A7" s="43"/>
      <c r="B7" s="42" t="s">
        <v>17</v>
      </c>
      <c r="C7" s="6">
        <v>149.1</v>
      </c>
    </row>
    <row r="8" spans="1:3" ht="15">
      <c r="A8" s="43"/>
      <c r="B8" s="41" t="s">
        <v>4</v>
      </c>
      <c r="C8" s="8">
        <v>12554.1</v>
      </c>
    </row>
    <row r="9" spans="1:3" ht="15">
      <c r="A9" s="43"/>
      <c r="B9" s="42" t="s">
        <v>7</v>
      </c>
      <c r="C9" s="6">
        <v>4</v>
      </c>
    </row>
    <row r="10" spans="1:3" ht="15">
      <c r="A10" s="43"/>
      <c r="B10" s="42" t="s">
        <v>5</v>
      </c>
      <c r="C10" s="6">
        <v>1</v>
      </c>
    </row>
    <row r="11" spans="1:3" ht="15">
      <c r="A11" s="43"/>
      <c r="B11" s="42" t="s">
        <v>6</v>
      </c>
      <c r="C11" s="6">
        <v>188</v>
      </c>
    </row>
    <row r="12" spans="1:3" ht="15">
      <c r="A12" s="43"/>
      <c r="B12" s="42" t="s">
        <v>18</v>
      </c>
      <c r="C12" s="6">
        <v>2</v>
      </c>
    </row>
    <row r="13" ht="10.5" customHeight="1"/>
    <row r="14" spans="1:2" ht="15">
      <c r="A14" s="9"/>
      <c r="B14" s="4" t="s">
        <v>8</v>
      </c>
    </row>
    <row r="15" spans="1:5" ht="16.5" customHeight="1">
      <c r="A15" s="10"/>
      <c r="B15" s="10"/>
      <c r="C15" s="11" t="s">
        <v>19</v>
      </c>
      <c r="D15" s="12"/>
      <c r="E15" s="4"/>
    </row>
    <row r="16" spans="1:5" ht="16.5" customHeight="1">
      <c r="A16" s="13" t="s">
        <v>9</v>
      </c>
      <c r="B16" s="14" t="s">
        <v>52</v>
      </c>
      <c r="C16" s="15" t="s">
        <v>10</v>
      </c>
      <c r="D16" s="15" t="s">
        <v>11</v>
      </c>
      <c r="E16" s="4"/>
    </row>
    <row r="17" spans="1:5" ht="1.5" customHeight="1" hidden="1">
      <c r="A17" s="6"/>
      <c r="B17" s="11"/>
      <c r="C17" s="16"/>
      <c r="D17" s="12"/>
      <c r="E17" s="4"/>
    </row>
    <row r="18" spans="1:5" ht="15" hidden="1">
      <c r="A18" s="6"/>
      <c r="B18" s="17"/>
      <c r="C18" s="18"/>
      <c r="D18" s="19"/>
      <c r="E18" s="9"/>
    </row>
    <row r="19" spans="1:5" ht="15">
      <c r="A19" s="1" t="s">
        <v>1</v>
      </c>
      <c r="B19" s="44" t="s">
        <v>8</v>
      </c>
      <c r="C19" s="20"/>
      <c r="D19" s="21"/>
      <c r="E19" s="5"/>
    </row>
    <row r="20" spans="1:5" s="27" customFormat="1" ht="15" customHeight="1">
      <c r="A20" s="23" t="s">
        <v>12</v>
      </c>
      <c r="B20" s="24" t="s">
        <v>51</v>
      </c>
      <c r="C20" s="25">
        <f>D20*12</f>
        <v>4493548.5600000005</v>
      </c>
      <c r="D20" s="25">
        <v>374462.38</v>
      </c>
      <c r="E20" s="26"/>
    </row>
    <row r="21" spans="1:5" s="27" customFormat="1" ht="15" customHeight="1">
      <c r="A21" s="28">
        <v>1.2</v>
      </c>
      <c r="B21" s="26" t="s">
        <v>27</v>
      </c>
      <c r="C21" s="25"/>
      <c r="D21" s="25"/>
      <c r="E21" s="26"/>
    </row>
    <row r="22" spans="1:5" s="27" customFormat="1" ht="15" customHeight="1">
      <c r="A22" s="26" t="s">
        <v>22</v>
      </c>
      <c r="B22" s="26" t="s">
        <v>23</v>
      </c>
      <c r="C22" s="29">
        <f>D22*12</f>
        <v>18000</v>
      </c>
      <c r="D22" s="29">
        <v>1500</v>
      </c>
      <c r="E22" s="26"/>
    </row>
    <row r="23" spans="1:5" s="27" customFormat="1" ht="15" customHeight="1">
      <c r="A23" s="26" t="s">
        <v>28</v>
      </c>
      <c r="B23" s="26" t="s">
        <v>24</v>
      </c>
      <c r="C23" s="29">
        <f>D23*12</f>
        <v>6000</v>
      </c>
      <c r="D23" s="29">
        <v>500</v>
      </c>
      <c r="E23" s="26"/>
    </row>
    <row r="24" spans="1:5" s="27" customFormat="1" ht="15" customHeight="1">
      <c r="A24" s="26" t="s">
        <v>29</v>
      </c>
      <c r="B24" s="26" t="s">
        <v>25</v>
      </c>
      <c r="C24" s="29">
        <f>D24*12</f>
        <v>4800</v>
      </c>
      <c r="D24" s="29">
        <v>400</v>
      </c>
      <c r="E24" s="26"/>
    </row>
    <row r="25" spans="1:5" s="27" customFormat="1" ht="15" customHeight="1">
      <c r="A25" s="26" t="s">
        <v>30</v>
      </c>
      <c r="B25" s="26" t="s">
        <v>26</v>
      </c>
      <c r="C25" s="29">
        <f>D25*12</f>
        <v>12000</v>
      </c>
      <c r="D25" s="29">
        <v>1000</v>
      </c>
      <c r="E25" s="26"/>
    </row>
    <row r="26" spans="1:5" s="27" customFormat="1" ht="15" customHeight="1" thickBot="1">
      <c r="A26" s="53"/>
      <c r="B26" s="26" t="s">
        <v>31</v>
      </c>
      <c r="C26" s="25">
        <f>SUM(C22:C25)</f>
        <v>40800</v>
      </c>
      <c r="D26" s="25">
        <f>SUM(D22:D25)</f>
        <v>3400</v>
      </c>
      <c r="E26" s="26"/>
    </row>
    <row r="27" spans="1:7" s="27" customFormat="1" ht="15" customHeight="1" thickBot="1">
      <c r="A27" s="30"/>
      <c r="B27" s="45" t="s">
        <v>13</v>
      </c>
      <c r="C27" s="31">
        <f>C20+C26</f>
        <v>4534348.5600000005</v>
      </c>
      <c r="D27" s="31">
        <f>D20+D26</f>
        <v>377862.38</v>
      </c>
      <c r="E27" s="32"/>
      <c r="G27" s="33"/>
    </row>
    <row r="28" s="27" customFormat="1" ht="15" customHeight="1"/>
    <row r="29" s="27" customFormat="1" ht="15" customHeight="1">
      <c r="B29" s="34" t="s">
        <v>14</v>
      </c>
    </row>
    <row r="30" spans="1:5" s="27" customFormat="1" ht="15" customHeight="1">
      <c r="A30" s="35"/>
      <c r="B30" s="35"/>
      <c r="C30" s="36" t="s">
        <v>20</v>
      </c>
      <c r="D30" s="37"/>
      <c r="E30" s="34"/>
    </row>
    <row r="31" spans="1:5" s="27" customFormat="1" ht="15" customHeight="1">
      <c r="A31" s="46" t="s">
        <v>9</v>
      </c>
      <c r="B31" s="38" t="s">
        <v>15</v>
      </c>
      <c r="C31" s="35" t="s">
        <v>10</v>
      </c>
      <c r="D31" s="35" t="s">
        <v>11</v>
      </c>
      <c r="E31" s="34"/>
    </row>
    <row r="32" spans="1:5" s="27" customFormat="1" ht="15" customHeight="1">
      <c r="A32" s="24" t="s">
        <v>3</v>
      </c>
      <c r="B32" s="37" t="s">
        <v>14</v>
      </c>
      <c r="C32" s="26"/>
      <c r="D32" s="26"/>
      <c r="E32" s="26"/>
    </row>
    <row r="33" spans="1:5" s="27" customFormat="1" ht="15" customHeight="1">
      <c r="A33" s="26"/>
      <c r="B33" s="39" t="s">
        <v>32</v>
      </c>
      <c r="C33" s="29"/>
      <c r="D33" s="29"/>
      <c r="E33" s="26"/>
    </row>
    <row r="34" spans="1:5" s="27" customFormat="1" ht="15" customHeight="1">
      <c r="A34" s="26">
        <v>2.1</v>
      </c>
      <c r="B34" s="54" t="s">
        <v>33</v>
      </c>
      <c r="C34" s="47">
        <f>D34*12</f>
        <v>763344.0000000001</v>
      </c>
      <c r="D34" s="47">
        <f>1900*31*1.08</f>
        <v>63612.00000000001</v>
      </c>
      <c r="E34" s="26"/>
    </row>
    <row r="35" spans="1:4" s="27" customFormat="1" ht="15" customHeight="1">
      <c r="A35" s="26">
        <v>2.2</v>
      </c>
      <c r="B35" s="54" t="s">
        <v>53</v>
      </c>
      <c r="C35" s="47">
        <f>D35*12</f>
        <v>420000</v>
      </c>
      <c r="D35" s="48">
        <v>35000</v>
      </c>
    </row>
    <row r="36" spans="1:4" s="27" customFormat="1" ht="15" customHeight="1">
      <c r="A36" s="26">
        <v>2.3</v>
      </c>
      <c r="B36" s="54" t="s">
        <v>34</v>
      </c>
      <c r="C36" s="47">
        <f>D36*12</f>
        <v>360000</v>
      </c>
      <c r="D36" s="48">
        <v>30000</v>
      </c>
    </row>
    <row r="37" spans="1:6" s="27" customFormat="1" ht="15" customHeight="1">
      <c r="A37" s="26">
        <v>2.4</v>
      </c>
      <c r="B37" s="56" t="s">
        <v>35</v>
      </c>
      <c r="C37" s="47">
        <f aca="true" t="shared" si="0" ref="C37:C52">D37*12</f>
        <v>305856</v>
      </c>
      <c r="D37" s="49">
        <v>25488</v>
      </c>
      <c r="F37" s="33"/>
    </row>
    <row r="38" spans="1:6" s="27" customFormat="1" ht="15" customHeight="1">
      <c r="A38" s="26">
        <v>2.5</v>
      </c>
      <c r="B38" s="54" t="s">
        <v>50</v>
      </c>
      <c r="C38" s="47">
        <f t="shared" si="0"/>
        <v>336960</v>
      </c>
      <c r="D38" s="49">
        <f>17280+10800</f>
        <v>28080</v>
      </c>
      <c r="F38" s="33"/>
    </row>
    <row r="39" spans="1:4" s="27" customFormat="1" ht="15" customHeight="1">
      <c r="A39" s="26">
        <v>2.6</v>
      </c>
      <c r="B39" s="54" t="s">
        <v>36</v>
      </c>
      <c r="C39" s="47">
        <f t="shared" si="0"/>
        <v>264000</v>
      </c>
      <c r="D39" s="49">
        <v>22000</v>
      </c>
    </row>
    <row r="40" spans="1:8" s="27" customFormat="1" ht="15" customHeight="1">
      <c r="A40" s="26">
        <v>2.7</v>
      </c>
      <c r="B40" s="54" t="s">
        <v>37</v>
      </c>
      <c r="C40" s="47">
        <f t="shared" si="0"/>
        <v>120000</v>
      </c>
      <c r="D40" s="49">
        <v>10000</v>
      </c>
      <c r="H40" s="30"/>
    </row>
    <row r="41" spans="1:9" s="27" customFormat="1" ht="15" customHeight="1">
      <c r="A41" s="26">
        <v>2.8</v>
      </c>
      <c r="B41" s="54" t="s">
        <v>38</v>
      </c>
      <c r="C41" s="47">
        <f t="shared" si="0"/>
        <v>132000</v>
      </c>
      <c r="D41" s="49">
        <v>11000</v>
      </c>
      <c r="I41" s="30"/>
    </row>
    <row r="42" spans="1:4" s="27" customFormat="1" ht="15" customHeight="1">
      <c r="A42" s="26">
        <v>2.9</v>
      </c>
      <c r="B42" s="54" t="s">
        <v>39</v>
      </c>
      <c r="C42" s="47">
        <f t="shared" si="0"/>
        <v>96000</v>
      </c>
      <c r="D42" s="49">
        <v>8000</v>
      </c>
    </row>
    <row r="43" spans="1:4" s="27" customFormat="1" ht="15" customHeight="1">
      <c r="A43" s="55" t="s">
        <v>54</v>
      </c>
      <c r="B43" s="54" t="s">
        <v>40</v>
      </c>
      <c r="C43" s="47">
        <f t="shared" si="0"/>
        <v>120000</v>
      </c>
      <c r="D43" s="49">
        <v>10000</v>
      </c>
    </row>
    <row r="44" spans="1:4" s="27" customFormat="1" ht="15" customHeight="1">
      <c r="A44" s="26">
        <v>2.11</v>
      </c>
      <c r="B44" s="54" t="s">
        <v>41</v>
      </c>
      <c r="C44" s="47">
        <f t="shared" si="0"/>
        <v>48000</v>
      </c>
      <c r="D44" s="49">
        <v>4000</v>
      </c>
    </row>
    <row r="45" spans="1:4" s="27" customFormat="1" ht="15" customHeight="1">
      <c r="A45" s="26">
        <v>2.12</v>
      </c>
      <c r="B45" s="54" t="s">
        <v>42</v>
      </c>
      <c r="C45" s="47">
        <f t="shared" si="0"/>
        <v>36000</v>
      </c>
      <c r="D45" s="49">
        <v>3000</v>
      </c>
    </row>
    <row r="46" spans="1:4" s="27" customFormat="1" ht="15" customHeight="1">
      <c r="A46" s="26">
        <v>2.13</v>
      </c>
      <c r="B46" s="54" t="s">
        <v>43</v>
      </c>
      <c r="C46" s="47">
        <f t="shared" si="0"/>
        <v>24000</v>
      </c>
      <c r="D46" s="49">
        <v>2000</v>
      </c>
    </row>
    <row r="47" spans="1:11" s="27" customFormat="1" ht="15" customHeight="1">
      <c r="A47" s="26">
        <v>2.14</v>
      </c>
      <c r="B47" s="54" t="s">
        <v>44</v>
      </c>
      <c r="C47" s="47">
        <f t="shared" si="0"/>
        <v>27600</v>
      </c>
      <c r="D47" s="49">
        <v>2300</v>
      </c>
      <c r="J47" s="30"/>
      <c r="K47" s="40"/>
    </row>
    <row r="48" spans="1:10" s="27" customFormat="1" ht="15" customHeight="1">
      <c r="A48" s="26">
        <v>2.15</v>
      </c>
      <c r="B48" s="54" t="s">
        <v>45</v>
      </c>
      <c r="C48" s="47">
        <f t="shared" si="0"/>
        <v>27600</v>
      </c>
      <c r="D48" s="49">
        <v>2300</v>
      </c>
      <c r="J48" s="40"/>
    </row>
    <row r="49" spans="1:4" s="27" customFormat="1" ht="15" customHeight="1">
      <c r="A49" s="26">
        <v>2.16</v>
      </c>
      <c r="B49" s="54" t="s">
        <v>46</v>
      </c>
      <c r="C49" s="47">
        <f t="shared" si="0"/>
        <v>25200</v>
      </c>
      <c r="D49" s="49">
        <v>2100</v>
      </c>
    </row>
    <row r="50" spans="1:4" s="27" customFormat="1" ht="15" customHeight="1">
      <c r="A50" s="26">
        <v>2.17</v>
      </c>
      <c r="B50" s="54" t="s">
        <v>47</v>
      </c>
      <c r="C50" s="47">
        <f t="shared" si="0"/>
        <v>24000</v>
      </c>
      <c r="D50" s="49">
        <v>2000</v>
      </c>
    </row>
    <row r="51" spans="1:4" s="27" customFormat="1" ht="15" customHeight="1">
      <c r="A51" s="26">
        <v>2.18</v>
      </c>
      <c r="B51" s="54" t="s">
        <v>48</v>
      </c>
      <c r="C51" s="47">
        <f t="shared" si="0"/>
        <v>12000</v>
      </c>
      <c r="D51" s="49">
        <v>1000</v>
      </c>
    </row>
    <row r="52" spans="1:4" s="27" customFormat="1" ht="15" customHeight="1">
      <c r="A52" s="26">
        <v>2.19</v>
      </c>
      <c r="B52" s="54" t="s">
        <v>49</v>
      </c>
      <c r="C52" s="47">
        <f t="shared" si="0"/>
        <v>4800</v>
      </c>
      <c r="D52" s="49">
        <v>400</v>
      </c>
    </row>
    <row r="53" spans="1:4" s="27" customFormat="1" ht="15" customHeight="1">
      <c r="A53" s="26"/>
      <c r="B53" s="57" t="s">
        <v>60</v>
      </c>
      <c r="C53" s="50">
        <f>SUM(C34:C52)</f>
        <v>3147360</v>
      </c>
      <c r="D53" s="50">
        <f>SUM(D34:D52)</f>
        <v>262280</v>
      </c>
    </row>
    <row r="54" spans="1:4" s="27" customFormat="1" ht="15" customHeight="1">
      <c r="A54" s="26"/>
      <c r="B54" s="57"/>
      <c r="C54" s="50"/>
      <c r="D54" s="50"/>
    </row>
    <row r="55" spans="1:7" s="27" customFormat="1" ht="15" customHeight="1">
      <c r="A55" s="26"/>
      <c r="B55" s="58" t="s">
        <v>61</v>
      </c>
      <c r="C55" s="50"/>
      <c r="D55" s="50"/>
      <c r="G55" s="51"/>
    </row>
    <row r="56" spans="1:4" s="27" customFormat="1" ht="15" customHeight="1">
      <c r="A56" s="55" t="s">
        <v>58</v>
      </c>
      <c r="B56" s="59" t="s">
        <v>56</v>
      </c>
      <c r="C56" s="49">
        <f>D56*12</f>
        <v>240000</v>
      </c>
      <c r="D56" s="49">
        <v>20000</v>
      </c>
    </row>
    <row r="57" spans="1:7" ht="15">
      <c r="A57" s="5">
        <v>2.21</v>
      </c>
      <c r="B57" s="5" t="s">
        <v>57</v>
      </c>
      <c r="C57" s="49">
        <f>D57*12</f>
        <v>360000</v>
      </c>
      <c r="D57" s="49">
        <v>30000</v>
      </c>
      <c r="G57" s="52"/>
    </row>
    <row r="58" spans="1:4" ht="15">
      <c r="A58" s="5">
        <v>2.22</v>
      </c>
      <c r="B58" s="5" t="s">
        <v>59</v>
      </c>
      <c r="C58" s="49">
        <f>D58*12</f>
        <v>240000</v>
      </c>
      <c r="D58" s="49">
        <v>20000</v>
      </c>
    </row>
    <row r="59" spans="1:4" ht="15">
      <c r="A59" s="5">
        <v>2.23</v>
      </c>
      <c r="B59" s="5" t="s">
        <v>55</v>
      </c>
      <c r="C59" s="49">
        <f>D59*12</f>
        <v>540000</v>
      </c>
      <c r="D59" s="49">
        <v>45000</v>
      </c>
    </row>
    <row r="60" spans="1:4" ht="15">
      <c r="A60" s="5"/>
      <c r="B60" s="60" t="s">
        <v>62</v>
      </c>
      <c r="C60" s="50">
        <f>SUM(C56:C59)</f>
        <v>1380000</v>
      </c>
      <c r="D60" s="50">
        <f>SUM(D56:D59)</f>
        <v>115000</v>
      </c>
    </row>
    <row r="62" spans="2:4" ht="15">
      <c r="B62" s="22" t="s">
        <v>63</v>
      </c>
      <c r="C62" s="62">
        <f>D62*12</f>
        <v>4527360</v>
      </c>
      <c r="D62" s="63">
        <f>D53+D60</f>
        <v>377280</v>
      </c>
    </row>
    <row r="63" ht="15">
      <c r="C63" s="61"/>
    </row>
    <row r="84" ht="15" customHeight="1"/>
  </sheetData>
  <sheetProtection/>
  <printOptions/>
  <pageMargins left="0.7874015748031497" right="0.7874015748031497" top="0.3937007874015748" bottom="0" header="0.5118110236220472" footer="0.5118110236220472"/>
  <pageSetup fitToHeight="4" fitToWidth="1" horizontalDpi="600" verticalDpi="600" orientation="portrait" paperSize="9" scale="81" r:id="rId1"/>
  <ignoredErrors>
    <ignoredError sqref="C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2019-01-07T11:09:56Z</cp:lastPrinted>
  <dcterms:created xsi:type="dcterms:W3CDTF">1996-10-08T23:32:33Z</dcterms:created>
  <dcterms:modified xsi:type="dcterms:W3CDTF">2019-02-02T07:38:22Z</dcterms:modified>
  <cp:category/>
  <cp:version/>
  <cp:contentType/>
  <cp:contentStatus/>
</cp:coreProperties>
</file>